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192" windowHeight="8196"/>
  </bookViews>
  <sheets>
    <sheet name="ГОРОД_РАСЧЕТ % 2024-2026" sheetId="9" r:id="rId1"/>
  </sheets>
  <definedNames>
    <definedName name="_xlnm.Print_Titles" localSheetId="0">'ГОРОД_РАСЧЕТ % 2024-2026'!$4:$4</definedName>
    <definedName name="_xlnm.Print_Area" localSheetId="0">'ГОРОД_РАСЧЕТ % 2024-2026'!$B$1:$V$31</definedName>
  </definedNames>
  <calcPr calcId="125725"/>
</workbook>
</file>

<file path=xl/calcChain.xml><?xml version="1.0" encoding="utf-8"?>
<calcChain xmlns="http://schemas.openxmlformats.org/spreadsheetml/2006/main">
  <c r="S24" i="9"/>
  <c r="I24"/>
  <c r="S23"/>
  <c r="I23"/>
  <c r="S22"/>
  <c r="I22"/>
  <c r="S16"/>
  <c r="I16"/>
  <c r="S15"/>
  <c r="I15"/>
  <c r="I17" s="1"/>
  <c r="I18" s="1"/>
  <c r="I6"/>
  <c r="I8" s="1"/>
  <c r="I9" s="1"/>
  <c r="I26" l="1"/>
  <c r="I27" s="1"/>
  <c r="S26"/>
  <c r="S17"/>
</calcChain>
</file>

<file path=xl/sharedStrings.xml><?xml version="1.0" encoding="utf-8"?>
<sst xmlns="http://schemas.openxmlformats.org/spreadsheetml/2006/main" count="68" uniqueCount="43">
  <si>
    <t>дата погашения</t>
  </si>
  <si>
    <t>сумма долга</t>
  </si>
  <si>
    <t>Кредиты коммерческих банков</t>
  </si>
  <si>
    <t>дни пользования в году</t>
  </si>
  <si>
    <t>календарных дней в году</t>
  </si>
  <si>
    <t>% т. руб.</t>
  </si>
  <si>
    <t>2019 год</t>
  </si>
  <si>
    <t>2020 год</t>
  </si>
  <si>
    <t>ВСЕГО по кредитам комм.банков</t>
  </si>
  <si>
    <t>ВСЕГО ПО % КРЕДИТАМ на 2020 год</t>
  </si>
  <si>
    <t>ассигнования</t>
  </si>
  <si>
    <t>*              % ставка</t>
  </si>
  <si>
    <t>Расчет сумм процентов по кредитам  к бюджету на  2019-2021 гг.</t>
  </si>
  <si>
    <t>2021 год</t>
  </si>
  <si>
    <t>дефицит 18 886</t>
  </si>
  <si>
    <t>дефицит  11 881</t>
  </si>
  <si>
    <t xml:space="preserve">Предполагаемый кредит 2019 года на покрытие дефицита на сумму 11 881 000руб.,  проценты считаем с 01.06.2019  по 31.12.2019 ,срок погашения 2022 год
</t>
  </si>
  <si>
    <t>2023 год</t>
  </si>
  <si>
    <t xml:space="preserve">Предполагаемый кредит 2020 года на покрытие дефицита на сумму 18 886 000, планируемая дата заключения контракта  01.04.2020г, проценты считаем с 02.04.2020г. по 31.12.2020, срок погашения  2023 год
</t>
  </si>
  <si>
    <t xml:space="preserve">Предполагаемый кредит 2021 года на покрытие дефицита на сумму 18 533 000 руб., планируемая дата заключения контракта 01.04.2021г, проценты считаем с 02.04.2021г. по 31.12.2021г. срок погашения 2024 год
</t>
  </si>
  <si>
    <t>2024 год</t>
  </si>
  <si>
    <t>* 10,5% = ключевая ставка ЦБ составляет 7,5% + 3% риски банков</t>
  </si>
  <si>
    <t>дефицит 18 533</t>
  </si>
  <si>
    <t xml:space="preserve">Предполагаемый кредит 2019 года на покрытие дефицита на сумму 11 881 000руб.,  проценты считаем с 01.07.2019  по 31.12.2019 ,срок погашения 2022 год
</t>
  </si>
  <si>
    <t>2025 год</t>
  </si>
  <si>
    <t>2026 год</t>
  </si>
  <si>
    <t>%  по кредиту тыс. руб.</t>
  </si>
  <si>
    <t>2027 год</t>
  </si>
  <si>
    <t>Расчет сумм процентов по кредитам  город Киржач  на  2024-2026 гг.</t>
  </si>
  <si>
    <t>3 года</t>
  </si>
  <si>
    <t xml:space="preserve">ВСЕГО по кредитам комм.банков </t>
  </si>
  <si>
    <t>* 13,0 % = ключевая ставка Центрального Банка России по состоянию на 01.10.2023г.</t>
  </si>
  <si>
    <t>Предполагаемый кредит  2025  года 18179,6 тыс.руб.  С 13.10.2025</t>
  </si>
  <si>
    <t>Предполагаемый кредит 2025 года 18179,6 тыс.руб. проценты</t>
  </si>
  <si>
    <t>Предполагаемый кредит  2026  года 19137,3 тыс.руб.  с 19.10.2026</t>
  </si>
  <si>
    <t>дефицит 18911,2</t>
  </si>
  <si>
    <t>Предполагаемый  кредит 2024 года 18911,2 тыс.руб.   Проценты</t>
  </si>
  <si>
    <t xml:space="preserve"> Предполагаемый  кредит 2024 года 18911,2 тыс.руб.   Проценты</t>
  </si>
  <si>
    <t xml:space="preserve">Предполагаемый кредит 2024 года 18911,2 тыс.руб.  с 16.09.2024  проценты                                                         </t>
  </si>
  <si>
    <t>дефицит 19137,3</t>
  </si>
  <si>
    <t>дефицит 18179,6</t>
  </si>
  <si>
    <t>Предполагаемый бюджетый кредит  на поаолнение остатка средств на едином счете бюджета (казначейский)  10 000,0 тыс.рублей с 18.03.2024 проценты</t>
  </si>
  <si>
    <t>5,792-35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</si>
</sst>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#,##0.00_р_."/>
    <numFmt numFmtId="166" formatCode="#,##0.0"/>
    <numFmt numFmtId="167" formatCode="#,##0.000_р_."/>
    <numFmt numFmtId="168" formatCode="#,##0.000"/>
  </numFmts>
  <fonts count="2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4" fontId="0" fillId="0" borderId="0" xfId="0" applyNumberFormat="1"/>
    <xf numFmtId="0" fontId="4" fillId="0" borderId="0" xfId="0" applyFont="1" applyBorder="1"/>
    <xf numFmtId="0" fontId="5" fillId="0" borderId="1" xfId="2" applyFont="1" applyBorder="1" applyAlignment="1">
      <alignment horizontal="center" wrapText="1"/>
    </xf>
    <xf numFmtId="14" fontId="5" fillId="0" borderId="1" xfId="2" applyNumberFormat="1" applyFont="1" applyBorder="1" applyAlignment="1">
      <alignment horizontal="center" vertical="top"/>
    </xf>
    <xf numFmtId="0" fontId="5" fillId="0" borderId="1" xfId="2" applyFont="1" applyBorder="1" applyAlignment="1">
      <alignment horizontal="center"/>
    </xf>
    <xf numFmtId="0" fontId="7" fillId="0" borderId="0" xfId="0" applyFont="1"/>
    <xf numFmtId="1" fontId="5" fillId="0" borderId="1" xfId="2" applyNumberFormat="1" applyFont="1" applyBorder="1" applyAlignment="1">
      <alignment horizontal="center" vertical="top"/>
    </xf>
    <xf numFmtId="165" fontId="5" fillId="0" borderId="1" xfId="2" applyNumberFormat="1" applyFont="1" applyBorder="1" applyAlignment="1">
      <alignment horizontal="center" vertical="top"/>
    </xf>
    <xf numFmtId="1" fontId="5" fillId="0" borderId="1" xfId="2" applyNumberFormat="1" applyFont="1" applyBorder="1" applyAlignment="1">
      <alignment horizontal="right" vertical="top"/>
    </xf>
    <xf numFmtId="165" fontId="5" fillId="0" borderId="1" xfId="2" applyNumberFormat="1" applyFont="1" applyBorder="1" applyAlignment="1">
      <alignment horizontal="right" vertical="top"/>
    </xf>
    <xf numFmtId="1" fontId="5" fillId="0" borderId="1" xfId="2" applyNumberFormat="1" applyFont="1" applyBorder="1" applyAlignment="1">
      <alignment vertical="top"/>
    </xf>
    <xf numFmtId="165" fontId="5" fillId="0" borderId="1" xfId="2" applyNumberFormat="1" applyFont="1" applyBorder="1" applyAlignment="1">
      <alignment vertical="top"/>
    </xf>
    <xf numFmtId="165" fontId="8" fillId="0" borderId="1" xfId="2" applyNumberFormat="1" applyFont="1" applyBorder="1"/>
    <xf numFmtId="165" fontId="5" fillId="0" borderId="1" xfId="2" applyNumberFormat="1" applyFont="1" applyFill="1" applyBorder="1" applyAlignment="1">
      <alignment vertical="top"/>
    </xf>
    <xf numFmtId="0" fontId="5" fillId="0" borderId="2" xfId="2" applyFont="1" applyBorder="1"/>
    <xf numFmtId="14" fontId="5" fillId="0" borderId="1" xfId="2" applyNumberFormat="1" applyFont="1" applyBorder="1"/>
    <xf numFmtId="166" fontId="5" fillId="0" borderId="1" xfId="2" applyNumberFormat="1" applyFont="1" applyBorder="1"/>
    <xf numFmtId="0" fontId="5" fillId="0" borderId="1" xfId="2" applyFont="1" applyBorder="1"/>
    <xf numFmtId="165" fontId="5" fillId="0" borderId="1" xfId="2" applyNumberFormat="1" applyFont="1" applyBorder="1"/>
    <xf numFmtId="165" fontId="8" fillId="3" borderId="1" xfId="2" applyNumberFormat="1" applyFont="1" applyFill="1" applyBorder="1" applyAlignment="1">
      <alignment horizontal="center"/>
    </xf>
    <xf numFmtId="4" fontId="4" fillId="0" borderId="0" xfId="0" applyNumberFormat="1" applyFont="1" applyBorder="1"/>
    <xf numFmtId="2" fontId="0" fillId="0" borderId="0" xfId="0" applyNumberFormat="1"/>
    <xf numFmtId="0" fontId="1" fillId="0" borderId="0" xfId="2" applyFont="1"/>
    <xf numFmtId="166" fontId="8" fillId="0" borderId="1" xfId="2" applyNumberFormat="1" applyFont="1" applyBorder="1" applyAlignment="1">
      <alignment horizontal="center" vertical="top"/>
    </xf>
    <xf numFmtId="4" fontId="10" fillId="0" borderId="1" xfId="0" applyNumberFormat="1" applyFont="1" applyBorder="1" applyAlignment="1">
      <alignment horizontal="center"/>
    </xf>
    <xf numFmtId="0" fontId="11" fillId="0" borderId="0" xfId="0" applyFont="1"/>
    <xf numFmtId="166" fontId="8" fillId="0" borderId="1" xfId="2" applyNumberFormat="1" applyFont="1" applyBorder="1" applyAlignment="1">
      <alignment horizontal="right" vertical="top"/>
    </xf>
    <xf numFmtId="0" fontId="5" fillId="0" borderId="1" xfId="2" applyFont="1" applyBorder="1" applyAlignment="1">
      <alignment horizontal="center" vertical="top"/>
    </xf>
    <xf numFmtId="166" fontId="8" fillId="0" borderId="1" xfId="2" applyNumberFormat="1" applyFont="1" applyBorder="1" applyAlignment="1">
      <alignment vertical="top"/>
    </xf>
    <xf numFmtId="0" fontId="5" fillId="5" borderId="1" xfId="2" applyFont="1" applyFill="1" applyBorder="1" applyAlignment="1">
      <alignment horizontal="center" vertical="top"/>
    </xf>
    <xf numFmtId="0" fontId="0" fillId="0" borderId="1" xfId="0" applyBorder="1"/>
    <xf numFmtId="0" fontId="10" fillId="5" borderId="0" xfId="0" applyFont="1" applyFill="1" applyBorder="1" applyAlignment="1">
      <alignment horizontal="right"/>
    </xf>
    <xf numFmtId="4" fontId="10" fillId="5" borderId="0" xfId="0" applyNumberFormat="1" applyFont="1" applyFill="1" applyBorder="1" applyAlignment="1">
      <alignment horizontal="center"/>
    </xf>
    <xf numFmtId="4" fontId="4" fillId="5" borderId="0" xfId="0" applyNumberFormat="1" applyFont="1" applyFill="1" applyBorder="1"/>
    <xf numFmtId="0" fontId="4" fillId="5" borderId="0" xfId="0" applyFont="1" applyFill="1" applyBorder="1"/>
    <xf numFmtId="166" fontId="12" fillId="4" borderId="0" xfId="0" applyNumberFormat="1" applyFont="1" applyFill="1" applyAlignment="1">
      <alignment horizontal="center"/>
    </xf>
    <xf numFmtId="166" fontId="10" fillId="4" borderId="1" xfId="0" applyNumberFormat="1" applyFont="1" applyFill="1" applyBorder="1" applyAlignment="1">
      <alignment horizontal="center"/>
    </xf>
    <xf numFmtId="0" fontId="14" fillId="0" borderId="0" xfId="0" applyFont="1"/>
    <xf numFmtId="0" fontId="18" fillId="0" borderId="0" xfId="0" applyFont="1" applyBorder="1"/>
    <xf numFmtId="4" fontId="18" fillId="0" borderId="0" xfId="0" applyNumberFormat="1" applyFont="1" applyBorder="1"/>
    <xf numFmtId="4" fontId="18" fillId="5" borderId="0" xfId="0" applyNumberFormat="1" applyFont="1" applyFill="1" applyBorder="1"/>
    <xf numFmtId="0" fontId="19" fillId="0" borderId="0" xfId="0" applyFont="1"/>
    <xf numFmtId="4" fontId="14" fillId="0" borderId="0" xfId="0" applyNumberFormat="1" applyFont="1"/>
    <xf numFmtId="2" fontId="14" fillId="0" borderId="0" xfId="0" applyNumberFormat="1" applyFont="1"/>
    <xf numFmtId="0" fontId="16" fillId="0" borderId="0" xfId="2" applyFont="1" applyAlignment="1">
      <alignment horizontal="left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right"/>
    </xf>
    <xf numFmtId="0" fontId="19" fillId="0" borderId="0" xfId="0" applyFont="1" applyAlignment="1"/>
    <xf numFmtId="0" fontId="14" fillId="0" borderId="0" xfId="0" applyFont="1" applyAlignment="1">
      <alignment horizontal="right"/>
    </xf>
    <xf numFmtId="0" fontId="4" fillId="0" borderId="1" xfId="0" applyFont="1" applyBorder="1"/>
    <xf numFmtId="0" fontId="4" fillId="5" borderId="1" xfId="0" applyFont="1" applyFill="1" applyBorder="1"/>
    <xf numFmtId="0" fontId="0" fillId="0" borderId="1" xfId="0" applyBorder="1" applyAlignment="1">
      <alignment horizontal="center" vertical="top"/>
    </xf>
    <xf numFmtId="0" fontId="7" fillId="0" borderId="1" xfId="0" applyFont="1" applyBorder="1"/>
    <xf numFmtId="168" fontId="4" fillId="0" borderId="0" xfId="0" applyNumberFormat="1" applyFont="1" applyBorder="1"/>
    <xf numFmtId="168" fontId="0" fillId="0" borderId="0" xfId="0" applyNumberFormat="1"/>
    <xf numFmtId="0" fontId="10" fillId="0" borderId="0" xfId="0" applyFont="1" applyBorder="1" applyAlignment="1">
      <alignment horizontal="right"/>
    </xf>
    <xf numFmtId="166" fontId="10" fillId="4" borderId="0" xfId="0" applyNumberFormat="1" applyFont="1" applyFill="1" applyBorder="1" applyAlignment="1">
      <alignment horizontal="center"/>
    </xf>
    <xf numFmtId="0" fontId="15" fillId="0" borderId="0" xfId="2" applyFont="1"/>
    <xf numFmtId="166" fontId="10" fillId="5" borderId="0" xfId="0" applyNumberFormat="1" applyFont="1" applyFill="1" applyBorder="1" applyAlignment="1">
      <alignment horizontal="center"/>
    </xf>
    <xf numFmtId="0" fontId="11" fillId="8" borderId="0" xfId="0" applyFont="1" applyFill="1"/>
    <xf numFmtId="0" fontId="0" fillId="8" borderId="0" xfId="0" applyFill="1"/>
    <xf numFmtId="0" fontId="14" fillId="8" borderId="0" xfId="0" applyFont="1" applyFill="1"/>
    <xf numFmtId="0" fontId="0" fillId="8" borderId="1" xfId="0" applyFill="1" applyBorder="1"/>
    <xf numFmtId="0" fontId="21" fillId="5" borderId="1" xfId="2" applyFont="1" applyFill="1" applyBorder="1" applyAlignment="1">
      <alignment horizontal="center" vertical="top"/>
    </xf>
    <xf numFmtId="14" fontId="21" fillId="0" borderId="1" xfId="2" applyNumberFormat="1" applyFont="1" applyBorder="1" applyAlignment="1">
      <alignment horizontal="center" vertical="top"/>
    </xf>
    <xf numFmtId="166" fontId="22" fillId="0" borderId="1" xfId="2" applyNumberFormat="1" applyFont="1" applyBorder="1" applyAlignment="1">
      <alignment horizontal="right" vertical="top"/>
    </xf>
    <xf numFmtId="1" fontId="21" fillId="0" borderId="1" xfId="2" applyNumberFormat="1" applyFont="1" applyBorder="1" applyAlignment="1">
      <alignment horizontal="right" vertical="top"/>
    </xf>
    <xf numFmtId="165" fontId="21" fillId="0" borderId="1" xfId="2" applyNumberFormat="1" applyFont="1" applyBorder="1" applyAlignment="1">
      <alignment horizontal="right" vertical="top"/>
    </xf>
    <xf numFmtId="0" fontId="24" fillId="0" borderId="0" xfId="0" applyFont="1"/>
    <xf numFmtId="0" fontId="25" fillId="0" borderId="0" xfId="0" applyFont="1"/>
    <xf numFmtId="0" fontId="24" fillId="0" borderId="1" xfId="0" applyFont="1" applyBorder="1"/>
    <xf numFmtId="0" fontId="5" fillId="0" borderId="13" xfId="2" applyFont="1" applyBorder="1" applyAlignment="1">
      <alignment horizontal="center" wrapText="1"/>
    </xf>
    <xf numFmtId="167" fontId="5" fillId="0" borderId="13" xfId="2" applyNumberFormat="1" applyFont="1" applyBorder="1" applyAlignment="1">
      <alignment horizontal="center" vertical="top"/>
    </xf>
    <xf numFmtId="166" fontId="10" fillId="3" borderId="18" xfId="0" applyNumberFormat="1" applyFont="1" applyFill="1" applyBorder="1" applyAlignment="1">
      <alignment horizontal="center"/>
    </xf>
    <xf numFmtId="167" fontId="5" fillId="0" borderId="13" xfId="2" applyNumberFormat="1" applyFont="1" applyBorder="1" applyAlignment="1">
      <alignment horizontal="right" vertical="top"/>
    </xf>
    <xf numFmtId="166" fontId="26" fillId="3" borderId="19" xfId="0" applyNumberFormat="1" applyFont="1" applyFill="1" applyBorder="1" applyAlignment="1">
      <alignment horizontal="center"/>
    </xf>
    <xf numFmtId="168" fontId="5" fillId="0" borderId="13" xfId="2" applyNumberFormat="1" applyFont="1" applyBorder="1" applyAlignment="1">
      <alignment horizontal="right" vertical="top"/>
    </xf>
    <xf numFmtId="168" fontId="5" fillId="0" borderId="13" xfId="2" applyNumberFormat="1" applyFont="1" applyFill="1" applyBorder="1" applyAlignment="1">
      <alignment vertical="top"/>
    </xf>
    <xf numFmtId="168" fontId="5" fillId="0" borderId="13" xfId="2" applyNumberFormat="1" applyFont="1" applyBorder="1"/>
    <xf numFmtId="0" fontId="19" fillId="8" borderId="0" xfId="0" applyFont="1" applyFill="1"/>
    <xf numFmtId="166" fontId="10" fillId="0" borderId="13" xfId="0" applyNumberFormat="1" applyFont="1" applyBorder="1" applyAlignment="1">
      <alignment horizontal="center"/>
    </xf>
    <xf numFmtId="166" fontId="4" fillId="0" borderId="0" xfId="0" applyNumberFormat="1" applyFont="1" applyBorder="1"/>
    <xf numFmtId="166" fontId="8" fillId="0" borderId="13" xfId="2" applyNumberFormat="1" applyFont="1" applyBorder="1" applyAlignment="1">
      <alignment horizontal="center"/>
    </xf>
    <xf numFmtId="166" fontId="8" fillId="5" borderId="13" xfId="2" applyNumberFormat="1" applyFont="1" applyFill="1" applyBorder="1" applyAlignment="1">
      <alignment horizontal="center"/>
    </xf>
    <xf numFmtId="0" fontId="9" fillId="0" borderId="0" xfId="0" applyFont="1"/>
    <xf numFmtId="166" fontId="9" fillId="0" borderId="0" xfId="0" applyNumberFormat="1" applyFont="1"/>
    <xf numFmtId="49" fontId="17" fillId="0" borderId="0" xfId="0" applyNumberFormat="1" applyFont="1" applyBorder="1" applyAlignment="1">
      <alignment horizontal="center" wrapText="1"/>
    </xf>
    <xf numFmtId="165" fontId="5" fillId="0" borderId="6" xfId="2" applyNumberFormat="1" applyFont="1" applyBorder="1" applyAlignment="1">
      <alignment horizontal="left" vertical="top" wrapText="1"/>
    </xf>
    <xf numFmtId="165" fontId="5" fillId="0" borderId="5" xfId="2" applyNumberFormat="1" applyFont="1" applyBorder="1" applyAlignment="1">
      <alignment horizontal="left" vertical="top" wrapText="1"/>
    </xf>
    <xf numFmtId="165" fontId="5" fillId="0" borderId="2" xfId="2" applyNumberFormat="1" applyFont="1" applyBorder="1" applyAlignment="1">
      <alignment horizontal="left" vertical="top" wrapText="1"/>
    </xf>
    <xf numFmtId="0" fontId="5" fillId="0" borderId="6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27" fillId="0" borderId="0" xfId="0" applyFont="1" applyAlignment="1">
      <alignment horizontal="center"/>
    </xf>
    <xf numFmtId="0" fontId="3" fillId="0" borderId="0" xfId="2" applyFont="1" applyAlignment="1">
      <alignment horizontal="center"/>
    </xf>
    <xf numFmtId="0" fontId="23" fillId="0" borderId="0" xfId="2" applyFont="1" applyAlignment="1">
      <alignment horizontal="center"/>
    </xf>
    <xf numFmtId="0" fontId="1" fillId="0" borderId="0" xfId="2" applyFont="1" applyAlignment="1">
      <alignment horizontal="right"/>
    </xf>
    <xf numFmtId="0" fontId="2" fillId="2" borderId="1" xfId="2" applyFont="1" applyFill="1" applyBorder="1" applyAlignment="1">
      <alignment horizontal="center"/>
    </xf>
    <xf numFmtId="0" fontId="20" fillId="7" borderId="9" xfId="2" applyFont="1" applyFill="1" applyBorder="1" applyAlignment="1">
      <alignment horizontal="center"/>
    </xf>
    <xf numFmtId="0" fontId="20" fillId="7" borderId="10" xfId="2" applyFont="1" applyFill="1" applyBorder="1" applyAlignment="1">
      <alignment horizontal="center"/>
    </xf>
    <xf numFmtId="0" fontId="20" fillId="7" borderId="1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3" xfId="2" applyFont="1" applyBorder="1" applyAlignment="1">
      <alignment horizontal="center"/>
    </xf>
    <xf numFmtId="49" fontId="17" fillId="0" borderId="0" xfId="0" applyNumberFormat="1" applyFont="1" applyBorder="1" applyAlignment="1">
      <alignment horizontal="center" wrapText="1"/>
    </xf>
    <xf numFmtId="165" fontId="5" fillId="0" borderId="6" xfId="2" applyNumberFormat="1" applyFont="1" applyBorder="1" applyAlignment="1">
      <alignment horizontal="left" vertical="top" wrapText="1"/>
    </xf>
    <xf numFmtId="165" fontId="5" fillId="0" borderId="5" xfId="2" applyNumberFormat="1" applyFont="1" applyBorder="1" applyAlignment="1">
      <alignment horizontal="left" vertical="top" wrapText="1"/>
    </xf>
    <xf numFmtId="165" fontId="5" fillId="0" borderId="2" xfId="2" applyNumberFormat="1" applyFont="1" applyBorder="1" applyAlignment="1">
      <alignment horizontal="left" vertical="top" wrapText="1"/>
    </xf>
    <xf numFmtId="165" fontId="5" fillId="0" borderId="12" xfId="2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3" borderId="15" xfId="0" applyFont="1" applyFill="1" applyBorder="1" applyAlignment="1">
      <alignment horizontal="right"/>
    </xf>
    <xf numFmtId="0" fontId="10" fillId="3" borderId="16" xfId="0" applyFont="1" applyFill="1" applyBorder="1" applyAlignment="1">
      <alignment horizontal="right"/>
    </xf>
    <xf numFmtId="0" fontId="10" fillId="3" borderId="17" xfId="0" applyFont="1" applyFill="1" applyBorder="1" applyAlignment="1">
      <alignment horizontal="right"/>
    </xf>
    <xf numFmtId="0" fontId="20" fillId="6" borderId="9" xfId="2" applyFont="1" applyFill="1" applyBorder="1" applyAlignment="1">
      <alignment horizontal="center"/>
    </xf>
    <xf numFmtId="0" fontId="20" fillId="6" borderId="10" xfId="2" applyFont="1" applyFill="1" applyBorder="1" applyAlignment="1">
      <alignment horizontal="center"/>
    </xf>
    <xf numFmtId="0" fontId="20" fillId="6" borderId="11" xfId="2" applyFont="1" applyFill="1" applyBorder="1" applyAlignment="1">
      <alignment horizontal="center"/>
    </xf>
    <xf numFmtId="0" fontId="13" fillId="0" borderId="7" xfId="0" applyFont="1" applyBorder="1" applyAlignment="1">
      <alignment horizontal="right"/>
    </xf>
    <xf numFmtId="165" fontId="21" fillId="0" borderId="6" xfId="2" applyNumberFormat="1" applyFont="1" applyBorder="1" applyAlignment="1">
      <alignment horizontal="left" vertical="top" wrapText="1"/>
    </xf>
    <xf numFmtId="165" fontId="21" fillId="0" borderId="5" xfId="2" applyNumberFormat="1" applyFont="1" applyBorder="1" applyAlignment="1">
      <alignment horizontal="left" vertical="top" wrapText="1"/>
    </xf>
    <xf numFmtId="165" fontId="21" fillId="0" borderId="2" xfId="2" applyNumberFormat="1" applyFont="1" applyBorder="1" applyAlignment="1">
      <alignment horizontal="left" vertical="top" wrapText="1"/>
    </xf>
    <xf numFmtId="0" fontId="5" fillId="0" borderId="3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5" fillId="0" borderId="20" xfId="2" applyFont="1" applyBorder="1" applyAlignment="1">
      <alignment horizontal="center" wrapText="1"/>
    </xf>
    <xf numFmtId="0" fontId="10" fillId="3" borderId="1" xfId="0" applyFont="1" applyFill="1" applyBorder="1" applyAlignment="1">
      <alignment horizontal="right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"/>
  <sheetViews>
    <sheetView tabSelected="1" view="pageBreakPreview" topLeftCell="K13" zoomScale="90" zoomScaleSheetLayoutView="90" workbookViewId="0">
      <selection activeCell="S8" sqref="S8"/>
    </sheetView>
  </sheetViews>
  <sheetFormatPr defaultRowHeight="14.4"/>
  <cols>
    <col min="1" max="2" width="0" hidden="1" customWidth="1"/>
    <col min="3" max="3" width="36.109375" hidden="1" customWidth="1"/>
    <col min="4" max="4" width="0" hidden="1" customWidth="1"/>
    <col min="5" max="5" width="15.109375" hidden="1" customWidth="1"/>
    <col min="6" max="6" width="13.5546875" hidden="1" customWidth="1"/>
    <col min="7" max="7" width="0" hidden="1" customWidth="1"/>
    <col min="8" max="8" width="10.88671875" hidden="1" customWidth="1"/>
    <col min="9" max="9" width="11" hidden="1" customWidth="1"/>
    <col min="10" max="10" width="13.5546875" hidden="1" customWidth="1"/>
    <col min="13" max="13" width="37.33203125" customWidth="1"/>
    <col min="15" max="15" width="11.44140625" customWidth="1"/>
    <col min="16" max="16" width="12.5546875" customWidth="1"/>
    <col min="19" max="19" width="15" customWidth="1"/>
    <col min="20" max="20" width="15.88671875" hidden="1" customWidth="1"/>
    <col min="21" max="21" width="12" hidden="1" customWidth="1"/>
    <col min="22" max="22" width="9.88671875" bestFit="1" customWidth="1"/>
  </cols>
  <sheetData>
    <row r="1" spans="1:23" ht="17.399999999999999">
      <c r="A1" s="95" t="s">
        <v>12</v>
      </c>
      <c r="B1" s="95"/>
      <c r="C1" s="95"/>
      <c r="D1" s="95"/>
      <c r="E1" s="95"/>
      <c r="F1" s="95"/>
      <c r="G1" s="95"/>
      <c r="H1" s="95"/>
      <c r="I1" s="95"/>
      <c r="K1" s="96" t="s">
        <v>28</v>
      </c>
      <c r="L1" s="96"/>
      <c r="M1" s="96"/>
      <c r="N1" s="96"/>
      <c r="O1" s="96"/>
      <c r="P1" s="96"/>
      <c r="Q1" s="96"/>
      <c r="R1" s="96"/>
      <c r="S1" s="96"/>
      <c r="T1" s="38"/>
      <c r="U1" s="31"/>
    </row>
    <row r="2" spans="1:23" ht="15" thickBot="1">
      <c r="A2" s="23"/>
      <c r="B2" s="23"/>
      <c r="C2" s="23"/>
      <c r="D2" s="23"/>
      <c r="E2" s="23"/>
      <c r="F2" s="23"/>
      <c r="G2" s="23"/>
      <c r="H2" s="23"/>
      <c r="I2" s="97" t="s">
        <v>15</v>
      </c>
      <c r="J2" s="97"/>
      <c r="K2" s="58"/>
      <c r="L2" s="58"/>
      <c r="M2" s="58"/>
      <c r="N2" s="58"/>
      <c r="O2" s="58"/>
      <c r="P2" s="58"/>
      <c r="Q2" s="58"/>
      <c r="R2" s="58"/>
      <c r="S2" s="46" t="s">
        <v>35</v>
      </c>
      <c r="T2" s="45"/>
      <c r="U2" s="31"/>
    </row>
    <row r="3" spans="1:23" ht="20.399999999999999">
      <c r="A3" s="98" t="s">
        <v>6</v>
      </c>
      <c r="B3" s="98"/>
      <c r="C3" s="98"/>
      <c r="D3" s="98"/>
      <c r="E3" s="98"/>
      <c r="F3" s="98"/>
      <c r="G3" s="98"/>
      <c r="H3" s="98"/>
      <c r="I3" s="98"/>
      <c r="K3" s="99" t="s">
        <v>20</v>
      </c>
      <c r="L3" s="100"/>
      <c r="M3" s="100"/>
      <c r="N3" s="100"/>
      <c r="O3" s="100"/>
      <c r="P3" s="100"/>
      <c r="Q3" s="100"/>
      <c r="R3" s="100"/>
      <c r="S3" s="101"/>
      <c r="T3" s="38"/>
      <c r="U3" s="31"/>
    </row>
    <row r="4" spans="1:23" ht="72" customHeight="1">
      <c r="A4" s="91"/>
      <c r="B4" s="92"/>
      <c r="C4" s="92"/>
      <c r="D4" s="3" t="s">
        <v>11</v>
      </c>
      <c r="E4" s="5" t="s">
        <v>0</v>
      </c>
      <c r="F4" s="5" t="s">
        <v>1</v>
      </c>
      <c r="G4" s="3" t="s">
        <v>3</v>
      </c>
      <c r="H4" s="3" t="s">
        <v>4</v>
      </c>
      <c r="I4" s="5" t="s">
        <v>5</v>
      </c>
      <c r="K4" s="93"/>
      <c r="L4" s="92"/>
      <c r="M4" s="92"/>
      <c r="N4" s="3" t="s">
        <v>11</v>
      </c>
      <c r="O4" s="3" t="s">
        <v>0</v>
      </c>
      <c r="P4" s="5" t="s">
        <v>1</v>
      </c>
      <c r="Q4" s="3" t="s">
        <v>3</v>
      </c>
      <c r="R4" s="3" t="s">
        <v>4</v>
      </c>
      <c r="S4" s="72" t="s">
        <v>26</v>
      </c>
      <c r="T4" s="38"/>
      <c r="U4" s="31"/>
    </row>
    <row r="5" spans="1:23" s="6" customFormat="1" ht="19.2" customHeight="1">
      <c r="A5" s="103" t="s">
        <v>2</v>
      </c>
      <c r="B5" s="103"/>
      <c r="C5" s="103"/>
      <c r="D5" s="103"/>
      <c r="E5" s="103"/>
      <c r="F5" s="103"/>
      <c r="G5" s="103"/>
      <c r="H5" s="103"/>
      <c r="I5" s="103"/>
      <c r="K5" s="104" t="s">
        <v>2</v>
      </c>
      <c r="L5" s="103"/>
      <c r="M5" s="103"/>
      <c r="N5" s="103"/>
      <c r="O5" s="103"/>
      <c r="P5" s="103"/>
      <c r="Q5" s="103"/>
      <c r="R5" s="103"/>
      <c r="S5" s="105"/>
      <c r="T5" s="106"/>
      <c r="U5" s="53"/>
    </row>
    <row r="6" spans="1:23" ht="34.200000000000003" customHeight="1">
      <c r="A6" s="107" t="s">
        <v>23</v>
      </c>
      <c r="B6" s="108"/>
      <c r="C6" s="109"/>
      <c r="D6" s="30">
        <v>10.5</v>
      </c>
      <c r="E6" s="4" t="s">
        <v>13</v>
      </c>
      <c r="F6" s="24">
        <v>11881</v>
      </c>
      <c r="G6" s="7">
        <v>184</v>
      </c>
      <c r="H6" s="7">
        <v>365</v>
      </c>
      <c r="I6" s="8">
        <f>F6/H6*G6*D6/100</f>
        <v>628.87923287671242</v>
      </c>
      <c r="K6" s="110" t="s">
        <v>38</v>
      </c>
      <c r="L6" s="108"/>
      <c r="M6" s="109"/>
      <c r="N6" s="30">
        <v>13</v>
      </c>
      <c r="O6" s="4" t="s">
        <v>27</v>
      </c>
      <c r="P6" s="24">
        <v>18911.2</v>
      </c>
      <c r="Q6" s="7">
        <v>106</v>
      </c>
      <c r="R6" s="7">
        <v>366</v>
      </c>
      <c r="S6" s="73">
        <v>712.01199999999994</v>
      </c>
      <c r="T6" s="106"/>
      <c r="U6" s="31"/>
    </row>
    <row r="7" spans="1:23" ht="63.6" customHeight="1">
      <c r="A7" s="88"/>
      <c r="B7" s="89"/>
      <c r="C7" s="90"/>
      <c r="D7" s="30"/>
      <c r="E7" s="4"/>
      <c r="F7" s="24"/>
      <c r="G7" s="7"/>
      <c r="H7" s="7"/>
      <c r="I7" s="8"/>
      <c r="K7" s="110" t="s">
        <v>41</v>
      </c>
      <c r="L7" s="131"/>
      <c r="M7" s="132"/>
      <c r="N7" s="30">
        <v>0.1</v>
      </c>
      <c r="O7" s="4">
        <v>45580</v>
      </c>
      <c r="P7" s="24">
        <v>10000</v>
      </c>
      <c r="Q7" s="7">
        <v>212</v>
      </c>
      <c r="R7" s="7">
        <v>366</v>
      </c>
      <c r="S7" s="73" t="s">
        <v>42</v>
      </c>
      <c r="T7" s="87"/>
      <c r="U7" s="31"/>
    </row>
    <row r="8" spans="1:23" s="2" customFormat="1" ht="16.2">
      <c r="A8" s="111" t="s">
        <v>8</v>
      </c>
      <c r="B8" s="111"/>
      <c r="C8" s="111"/>
      <c r="D8" s="111"/>
      <c r="E8" s="111"/>
      <c r="F8" s="111"/>
      <c r="G8" s="111"/>
      <c r="H8" s="111"/>
      <c r="I8" s="25">
        <f>I6</f>
        <v>628.87923287671242</v>
      </c>
      <c r="K8" s="112" t="s">
        <v>8</v>
      </c>
      <c r="L8" s="111"/>
      <c r="M8" s="111"/>
      <c r="N8" s="111"/>
      <c r="O8" s="111"/>
      <c r="P8" s="111"/>
      <c r="Q8" s="111"/>
      <c r="R8" s="111"/>
      <c r="S8" s="81">
        <v>717.9</v>
      </c>
      <c r="T8" s="39"/>
      <c r="U8" s="50"/>
    </row>
    <row r="9" spans="1:23" s="2" customFormat="1" ht="16.8" thickBot="1">
      <c r="A9" s="113" t="s">
        <v>10</v>
      </c>
      <c r="B9" s="114"/>
      <c r="C9" s="114"/>
      <c r="D9" s="114"/>
      <c r="E9" s="114"/>
      <c r="F9" s="114"/>
      <c r="G9" s="114"/>
      <c r="H9" s="115"/>
      <c r="I9" s="37">
        <f>I8</f>
        <v>628.87923287671242</v>
      </c>
      <c r="J9" s="21"/>
      <c r="K9" s="116"/>
      <c r="L9" s="117"/>
      <c r="M9" s="117"/>
      <c r="N9" s="117"/>
      <c r="O9" s="117"/>
      <c r="P9" s="117"/>
      <c r="Q9" s="117"/>
      <c r="R9" s="118"/>
      <c r="S9" s="74"/>
      <c r="T9" s="40"/>
      <c r="U9" s="50"/>
      <c r="V9" s="82"/>
    </row>
    <row r="10" spans="1:23" s="2" customFormat="1" ht="16.2">
      <c r="A10" s="56"/>
      <c r="B10" s="56"/>
      <c r="C10" s="56"/>
      <c r="D10" s="56"/>
      <c r="E10" s="56"/>
      <c r="F10" s="56"/>
      <c r="G10" s="56"/>
      <c r="H10" s="56"/>
      <c r="I10" s="57"/>
      <c r="J10" s="21"/>
      <c r="K10" s="56"/>
      <c r="L10" s="56"/>
      <c r="M10" s="56"/>
      <c r="N10" s="56"/>
      <c r="O10" s="56"/>
      <c r="P10" s="56"/>
      <c r="Q10" s="56"/>
      <c r="R10" s="56"/>
      <c r="S10" s="59"/>
      <c r="T10" s="40"/>
      <c r="U10" s="50"/>
      <c r="V10" s="54"/>
    </row>
    <row r="11" spans="1:23" s="35" customFormat="1" ht="16.2">
      <c r="A11" s="32"/>
      <c r="B11" s="32"/>
      <c r="C11" s="32"/>
      <c r="D11" s="32"/>
      <c r="E11" s="32"/>
      <c r="F11" s="32"/>
      <c r="G11" s="32"/>
      <c r="H11" s="32"/>
      <c r="I11" s="33"/>
      <c r="J11" s="34"/>
      <c r="K11" s="32"/>
      <c r="L11" s="32"/>
      <c r="M11" s="32"/>
      <c r="N11" s="32"/>
      <c r="O11" s="32"/>
      <c r="P11" s="32"/>
      <c r="Q11" s="32"/>
      <c r="R11" s="32"/>
      <c r="S11" s="33"/>
      <c r="T11" s="41"/>
      <c r="U11" s="51"/>
    </row>
    <row r="12" spans="1:23" ht="15" thickBot="1">
      <c r="A12" s="26"/>
      <c r="B12" s="26"/>
      <c r="C12" s="26"/>
      <c r="D12" s="26"/>
      <c r="E12" s="26"/>
      <c r="F12" s="26"/>
      <c r="G12" s="26"/>
      <c r="H12" s="97" t="s">
        <v>14</v>
      </c>
      <c r="I12" s="97"/>
      <c r="J12" s="97"/>
      <c r="K12" s="42"/>
      <c r="L12" s="42"/>
      <c r="M12" s="42"/>
      <c r="N12" s="42"/>
      <c r="O12" s="42"/>
      <c r="P12" s="42"/>
      <c r="Q12" s="48"/>
      <c r="R12" s="47"/>
      <c r="S12" s="46" t="s">
        <v>40</v>
      </c>
      <c r="T12" s="46"/>
      <c r="U12" s="31"/>
    </row>
    <row r="13" spans="1:23" ht="20.399999999999999">
      <c r="A13" s="102" t="s">
        <v>7</v>
      </c>
      <c r="B13" s="102"/>
      <c r="C13" s="102"/>
      <c r="D13" s="102"/>
      <c r="E13" s="102"/>
      <c r="F13" s="102"/>
      <c r="G13" s="102"/>
      <c r="H13" s="102"/>
      <c r="I13" s="102"/>
      <c r="K13" s="99" t="s">
        <v>24</v>
      </c>
      <c r="L13" s="100"/>
      <c r="M13" s="100"/>
      <c r="N13" s="100"/>
      <c r="O13" s="100"/>
      <c r="P13" s="100"/>
      <c r="Q13" s="100"/>
      <c r="R13" s="100"/>
      <c r="S13" s="101"/>
      <c r="T13" s="38"/>
      <c r="U13" s="31"/>
    </row>
    <row r="14" spans="1:23" ht="15.6">
      <c r="A14" s="103" t="s">
        <v>2</v>
      </c>
      <c r="B14" s="103"/>
      <c r="C14" s="103"/>
      <c r="D14" s="103"/>
      <c r="E14" s="103"/>
      <c r="F14" s="103"/>
      <c r="G14" s="103"/>
      <c r="H14" s="103"/>
      <c r="I14" s="103"/>
      <c r="K14" s="104" t="s">
        <v>2</v>
      </c>
      <c r="L14" s="103"/>
      <c r="M14" s="103"/>
      <c r="N14" s="103"/>
      <c r="O14" s="103"/>
      <c r="P14" s="103"/>
      <c r="Q14" s="103"/>
      <c r="R14" s="103"/>
      <c r="S14" s="105"/>
      <c r="T14" s="38"/>
      <c r="U14" s="31"/>
    </row>
    <row r="15" spans="1:23" ht="34.200000000000003" customHeight="1">
      <c r="A15" s="107" t="s">
        <v>16</v>
      </c>
      <c r="B15" s="108"/>
      <c r="C15" s="109"/>
      <c r="D15" s="30">
        <v>10.5</v>
      </c>
      <c r="E15" s="4" t="s">
        <v>13</v>
      </c>
      <c r="F15" s="27">
        <v>11881</v>
      </c>
      <c r="G15" s="9">
        <v>366</v>
      </c>
      <c r="H15" s="9">
        <v>366</v>
      </c>
      <c r="I15" s="10">
        <f>F15/H15*G15*D15/100</f>
        <v>1247.5050000000001</v>
      </c>
      <c r="K15" s="110" t="s">
        <v>36</v>
      </c>
      <c r="L15" s="108"/>
      <c r="M15" s="109"/>
      <c r="N15" s="30">
        <v>13</v>
      </c>
      <c r="O15" s="4" t="s">
        <v>27</v>
      </c>
      <c r="P15" s="27">
        <v>18911.2</v>
      </c>
      <c r="Q15" s="9">
        <v>365</v>
      </c>
      <c r="R15" s="9">
        <v>365</v>
      </c>
      <c r="S15" s="75">
        <f>P15/R15*Q15*N15/100</f>
        <v>2458.4560000000001</v>
      </c>
      <c r="T15" s="38"/>
      <c r="U15" s="31"/>
    </row>
    <row r="16" spans="1:23" ht="37.799999999999997" customHeight="1">
      <c r="A16" s="107" t="s">
        <v>18</v>
      </c>
      <c r="B16" s="108"/>
      <c r="C16" s="109"/>
      <c r="D16" s="30">
        <v>10.5</v>
      </c>
      <c r="E16" s="4" t="s">
        <v>17</v>
      </c>
      <c r="F16" s="29">
        <v>18886</v>
      </c>
      <c r="G16" s="11">
        <v>274</v>
      </c>
      <c r="H16" s="11">
        <v>366</v>
      </c>
      <c r="I16" s="12">
        <f>F16/H16*G16*D16/100</f>
        <v>1484.5634426229508</v>
      </c>
      <c r="K16" s="110" t="s">
        <v>32</v>
      </c>
      <c r="L16" s="108"/>
      <c r="M16" s="109"/>
      <c r="N16" s="30">
        <v>13</v>
      </c>
      <c r="O16" s="4" t="s">
        <v>29</v>
      </c>
      <c r="P16" s="29">
        <v>18179.599999999999</v>
      </c>
      <c r="Q16" s="11">
        <v>80</v>
      </c>
      <c r="R16" s="11">
        <v>365</v>
      </c>
      <c r="S16" s="75">
        <f>P16/R16*Q16*N16/100</f>
        <v>517.99408219178088</v>
      </c>
      <c r="T16" s="38"/>
      <c r="U16" s="52">
        <v>250.4</v>
      </c>
      <c r="W16" s="55"/>
    </row>
    <row r="17" spans="1:22" ht="16.2">
      <c r="A17" s="111" t="s">
        <v>8</v>
      </c>
      <c r="B17" s="111"/>
      <c r="C17" s="111"/>
      <c r="D17" s="111"/>
      <c r="E17" s="111"/>
      <c r="F17" s="111"/>
      <c r="G17" s="111"/>
      <c r="H17" s="111"/>
      <c r="I17" s="13">
        <f>I15+I16</f>
        <v>2732.0684426229509</v>
      </c>
      <c r="K17" s="112" t="s">
        <v>30</v>
      </c>
      <c r="L17" s="111"/>
      <c r="M17" s="111"/>
      <c r="N17" s="111"/>
      <c r="O17" s="111"/>
      <c r="P17" s="111"/>
      <c r="Q17" s="111"/>
      <c r="R17" s="111"/>
      <c r="S17" s="83">
        <f>S15+S16</f>
        <v>2976.4500821917809</v>
      </c>
      <c r="T17" s="38"/>
      <c r="U17" s="31"/>
      <c r="V17" s="85"/>
    </row>
    <row r="18" spans="1:22" ht="16.8" thickBot="1">
      <c r="A18" s="122" t="s">
        <v>10</v>
      </c>
      <c r="B18" s="122"/>
      <c r="C18" s="122"/>
      <c r="D18" s="122"/>
      <c r="E18" s="122"/>
      <c r="F18" s="122"/>
      <c r="G18" s="122"/>
      <c r="H18" s="122"/>
      <c r="I18" s="36">
        <f>I17</f>
        <v>2732.0684426229509</v>
      </c>
      <c r="J18" s="1"/>
      <c r="K18" s="116"/>
      <c r="L18" s="117"/>
      <c r="M18" s="117"/>
      <c r="N18" s="117"/>
      <c r="O18" s="117"/>
      <c r="P18" s="117"/>
      <c r="Q18" s="117"/>
      <c r="R18" s="118"/>
      <c r="S18" s="76">
        <v>2976.5</v>
      </c>
      <c r="T18" s="43"/>
      <c r="U18" s="31"/>
      <c r="V18" s="86"/>
    </row>
    <row r="19" spans="1:22" ht="29.25" customHeight="1" thickBot="1">
      <c r="A19" s="26"/>
      <c r="B19" s="26"/>
      <c r="C19" s="26"/>
      <c r="D19" s="26"/>
      <c r="E19" s="26"/>
      <c r="F19" s="26"/>
      <c r="G19" s="26"/>
      <c r="H19" s="97" t="s">
        <v>22</v>
      </c>
      <c r="I19" s="97"/>
      <c r="J19" s="97"/>
      <c r="K19" s="42"/>
      <c r="L19" s="42"/>
      <c r="M19" s="42"/>
      <c r="N19" s="42"/>
      <c r="O19" s="42"/>
      <c r="P19" s="42"/>
      <c r="Q19" s="42"/>
      <c r="R19" s="47"/>
      <c r="S19" s="47" t="s">
        <v>39</v>
      </c>
      <c r="T19" s="46"/>
      <c r="U19" s="31"/>
    </row>
    <row r="20" spans="1:22" ht="20.399999999999999">
      <c r="A20" s="98" t="s">
        <v>13</v>
      </c>
      <c r="B20" s="98"/>
      <c r="C20" s="98"/>
      <c r="D20" s="98"/>
      <c r="E20" s="98"/>
      <c r="F20" s="98"/>
      <c r="G20" s="98"/>
      <c r="H20" s="98"/>
      <c r="I20" s="98"/>
      <c r="K20" s="119" t="s">
        <v>25</v>
      </c>
      <c r="L20" s="120"/>
      <c r="M20" s="120"/>
      <c r="N20" s="120"/>
      <c r="O20" s="120"/>
      <c r="P20" s="120"/>
      <c r="Q20" s="120"/>
      <c r="R20" s="120"/>
      <c r="S20" s="121"/>
      <c r="T20" s="38"/>
      <c r="U20" s="31"/>
    </row>
    <row r="21" spans="1:22" ht="15.6">
      <c r="A21" s="103" t="s">
        <v>2</v>
      </c>
      <c r="B21" s="103"/>
      <c r="C21" s="103"/>
      <c r="D21" s="103"/>
      <c r="E21" s="103"/>
      <c r="F21" s="103"/>
      <c r="G21" s="103"/>
      <c r="H21" s="103"/>
      <c r="I21" s="103"/>
      <c r="K21" s="104" t="s">
        <v>2</v>
      </c>
      <c r="L21" s="103"/>
      <c r="M21" s="103"/>
      <c r="N21" s="103"/>
      <c r="O21" s="103"/>
      <c r="P21" s="103"/>
      <c r="Q21" s="103"/>
      <c r="R21" s="103"/>
      <c r="S21" s="105"/>
      <c r="T21" s="49"/>
      <c r="U21" s="31"/>
    </row>
    <row r="22" spans="1:22" s="69" customFormat="1" ht="34.200000000000003" customHeight="1">
      <c r="A22" s="123" t="s">
        <v>16</v>
      </c>
      <c r="B22" s="124"/>
      <c r="C22" s="125"/>
      <c r="D22" s="64">
        <v>10.5</v>
      </c>
      <c r="E22" s="65" t="s">
        <v>13</v>
      </c>
      <c r="F22" s="66">
        <v>11881</v>
      </c>
      <c r="G22" s="67">
        <v>365</v>
      </c>
      <c r="H22" s="67">
        <v>365</v>
      </c>
      <c r="I22" s="68">
        <f>F22/H22*G22*D22/100</f>
        <v>1247.5050000000001</v>
      </c>
      <c r="K22" s="110" t="s">
        <v>37</v>
      </c>
      <c r="L22" s="108"/>
      <c r="M22" s="109"/>
      <c r="N22" s="30">
        <v>13</v>
      </c>
      <c r="O22" s="4" t="s">
        <v>27</v>
      </c>
      <c r="P22" s="27">
        <v>18911.2</v>
      </c>
      <c r="Q22" s="9">
        <v>365</v>
      </c>
      <c r="R22" s="9">
        <v>365</v>
      </c>
      <c r="S22" s="77">
        <f>P22/R22*Q22*N22/100</f>
        <v>2458.4560000000001</v>
      </c>
      <c r="T22" s="70"/>
      <c r="U22" s="71"/>
    </row>
    <row r="23" spans="1:22" ht="33.6" customHeight="1">
      <c r="A23" s="107" t="s">
        <v>18</v>
      </c>
      <c r="B23" s="108"/>
      <c r="C23" s="109"/>
      <c r="D23" s="30">
        <v>10.5</v>
      </c>
      <c r="E23" s="4" t="s">
        <v>17</v>
      </c>
      <c r="F23" s="29">
        <v>18886</v>
      </c>
      <c r="G23" s="11">
        <v>365</v>
      </c>
      <c r="H23" s="11">
        <v>365</v>
      </c>
      <c r="I23" s="14">
        <f>F23/H23*G23*D23/100</f>
        <v>1983.03</v>
      </c>
      <c r="K23" s="110" t="s">
        <v>33</v>
      </c>
      <c r="L23" s="108"/>
      <c r="M23" s="109"/>
      <c r="N23" s="30">
        <v>13</v>
      </c>
      <c r="O23" s="4" t="s">
        <v>29</v>
      </c>
      <c r="P23" s="29">
        <v>18179.599999999999</v>
      </c>
      <c r="Q23" s="11">
        <v>365</v>
      </c>
      <c r="R23" s="11">
        <v>365</v>
      </c>
      <c r="S23" s="78">
        <f>P23/R23*Q23*N23/100</f>
        <v>2363.348</v>
      </c>
      <c r="T23" s="43"/>
      <c r="U23" s="31"/>
    </row>
    <row r="24" spans="1:22" ht="33.6" customHeight="1">
      <c r="A24" s="107" t="s">
        <v>19</v>
      </c>
      <c r="B24" s="108"/>
      <c r="C24" s="109"/>
      <c r="D24" s="28">
        <v>10.5</v>
      </c>
      <c r="E24" s="4" t="s">
        <v>20</v>
      </c>
      <c r="F24" s="29">
        <v>18533</v>
      </c>
      <c r="G24" s="11">
        <v>274</v>
      </c>
      <c r="H24" s="11">
        <v>365</v>
      </c>
      <c r="I24" s="12">
        <f>F24/H24*G24*D24/100</f>
        <v>1460.806602739726</v>
      </c>
      <c r="K24" s="110" t="s">
        <v>34</v>
      </c>
      <c r="L24" s="108"/>
      <c r="M24" s="109"/>
      <c r="N24" s="30">
        <v>13</v>
      </c>
      <c r="O24" s="4" t="s">
        <v>29</v>
      </c>
      <c r="P24" s="29">
        <v>19137.3</v>
      </c>
      <c r="Q24" s="11">
        <v>74</v>
      </c>
      <c r="R24" s="11">
        <v>365</v>
      </c>
      <c r="S24" s="78">
        <f>P24/R24*Q24*N24/100</f>
        <v>504.38582465753427</v>
      </c>
      <c r="T24" s="38"/>
      <c r="U24" s="31"/>
    </row>
    <row r="25" spans="1:22" ht="1.2" customHeight="1">
      <c r="A25" s="126"/>
      <c r="B25" s="127"/>
      <c r="C25" s="128"/>
      <c r="D25" s="15"/>
      <c r="E25" s="16"/>
      <c r="F25" s="17"/>
      <c r="G25" s="18"/>
      <c r="H25" s="18"/>
      <c r="I25" s="19"/>
      <c r="K25" s="129"/>
      <c r="L25" s="127"/>
      <c r="M25" s="128"/>
      <c r="N25" s="15"/>
      <c r="O25" s="16"/>
      <c r="P25" s="17"/>
      <c r="Q25" s="18"/>
      <c r="R25" s="18"/>
      <c r="S25" s="79"/>
      <c r="T25" s="38"/>
      <c r="U25" s="31"/>
    </row>
    <row r="26" spans="1:22" ht="16.2">
      <c r="A26" s="130" t="s">
        <v>9</v>
      </c>
      <c r="B26" s="130"/>
      <c r="C26" s="130"/>
      <c r="D26" s="130"/>
      <c r="E26" s="130"/>
      <c r="F26" s="130"/>
      <c r="G26" s="130"/>
      <c r="H26" s="130"/>
      <c r="I26" s="20">
        <f>I22+I23+I24</f>
        <v>4691.3416027397261</v>
      </c>
      <c r="K26" s="112" t="s">
        <v>30</v>
      </c>
      <c r="L26" s="111"/>
      <c r="M26" s="111"/>
      <c r="N26" s="111"/>
      <c r="O26" s="111"/>
      <c r="P26" s="111"/>
      <c r="Q26" s="111"/>
      <c r="R26" s="111"/>
      <c r="S26" s="84">
        <f>S22+S23+S24</f>
        <v>5326.1898246575347</v>
      </c>
      <c r="T26" s="38"/>
      <c r="U26" s="31"/>
      <c r="V26" s="85"/>
    </row>
    <row r="27" spans="1:22" ht="16.8" thickBot="1">
      <c r="A27" s="26"/>
      <c r="B27" s="26"/>
      <c r="C27" s="26"/>
      <c r="D27" s="26"/>
      <c r="E27" s="26"/>
      <c r="F27" s="26"/>
      <c r="G27" s="26"/>
      <c r="H27" s="26"/>
      <c r="I27" s="36">
        <f>I26</f>
        <v>4691.3416027397261</v>
      </c>
      <c r="J27" s="22"/>
      <c r="K27" s="116"/>
      <c r="L27" s="117"/>
      <c r="M27" s="117"/>
      <c r="N27" s="117"/>
      <c r="O27" s="117"/>
      <c r="P27" s="117"/>
      <c r="Q27" s="117"/>
      <c r="R27" s="118"/>
      <c r="S27" s="76">
        <v>5326.2</v>
      </c>
      <c r="T27" s="44"/>
      <c r="U27" s="31"/>
      <c r="V27" s="86"/>
    </row>
    <row r="28" spans="1:22" s="61" customFormat="1">
      <c r="A28" s="60" t="s">
        <v>21</v>
      </c>
      <c r="B28" s="60"/>
      <c r="C28" s="60"/>
      <c r="D28" s="60"/>
      <c r="E28" s="60"/>
      <c r="F28" s="60"/>
      <c r="G28" s="60"/>
      <c r="H28" s="60"/>
      <c r="I28" s="60"/>
      <c r="K28" s="80" t="s">
        <v>31</v>
      </c>
      <c r="L28" s="80"/>
      <c r="M28" s="80"/>
      <c r="N28" s="80"/>
      <c r="O28" s="80"/>
      <c r="P28" s="80"/>
      <c r="Q28" s="80"/>
      <c r="R28" s="80"/>
      <c r="S28" s="80"/>
      <c r="T28" s="62"/>
      <c r="U28" s="63"/>
    </row>
    <row r="29" spans="1:22">
      <c r="A29" s="26"/>
      <c r="B29" s="26"/>
      <c r="C29" s="26"/>
      <c r="D29" s="26"/>
      <c r="E29" s="26"/>
      <c r="F29" s="26"/>
      <c r="G29" s="26"/>
      <c r="H29" s="26"/>
      <c r="I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22" ht="21">
      <c r="M30" s="94"/>
      <c r="N30" s="94"/>
      <c r="O30" s="94"/>
      <c r="P30" s="94"/>
      <c r="Q30" s="94"/>
      <c r="R30" s="94"/>
      <c r="S30" s="94"/>
      <c r="T30" s="94"/>
      <c r="U30" s="94"/>
      <c r="V30" s="94"/>
    </row>
  </sheetData>
  <mergeCells count="47">
    <mergeCell ref="K7:M7"/>
    <mergeCell ref="A23:C23"/>
    <mergeCell ref="K23:M23"/>
    <mergeCell ref="K27:R27"/>
    <mergeCell ref="A24:C24"/>
    <mergeCell ref="K24:M24"/>
    <mergeCell ref="A25:C25"/>
    <mergeCell ref="K25:M25"/>
    <mergeCell ref="A26:H26"/>
    <mergeCell ref="K26:R26"/>
    <mergeCell ref="H19:J19"/>
    <mergeCell ref="A21:I21"/>
    <mergeCell ref="K21:S21"/>
    <mergeCell ref="A22:C22"/>
    <mergeCell ref="K22:M22"/>
    <mergeCell ref="K8:R8"/>
    <mergeCell ref="A9:H9"/>
    <mergeCell ref="K9:R9"/>
    <mergeCell ref="H12:J12"/>
    <mergeCell ref="A20:I20"/>
    <mergeCell ref="K20:S20"/>
    <mergeCell ref="A14:I14"/>
    <mergeCell ref="K14:S14"/>
    <mergeCell ref="A15:C15"/>
    <mergeCell ref="K15:M15"/>
    <mergeCell ref="A16:C16"/>
    <mergeCell ref="K16:M16"/>
    <mergeCell ref="A17:H17"/>
    <mergeCell ref="K17:R17"/>
    <mergeCell ref="A18:H18"/>
    <mergeCell ref="K18:R18"/>
    <mergeCell ref="A4:C4"/>
    <mergeCell ref="K4:M4"/>
    <mergeCell ref="M30:V30"/>
    <mergeCell ref="A1:I1"/>
    <mergeCell ref="K1:S1"/>
    <mergeCell ref="I2:J2"/>
    <mergeCell ref="A3:I3"/>
    <mergeCell ref="K3:S3"/>
    <mergeCell ref="A13:I13"/>
    <mergeCell ref="K13:S13"/>
    <mergeCell ref="A5:I5"/>
    <mergeCell ref="K5:S5"/>
    <mergeCell ref="T5:T6"/>
    <mergeCell ref="A6:C6"/>
    <mergeCell ref="K6:M6"/>
    <mergeCell ref="A8:H8"/>
  </mergeCells>
  <pageMargins left="0.35" right="0.16" top="0.74803149606299213" bottom="0.74803149606299213" header="0.31496062992125984" footer="0.31496062992125984"/>
  <pageSetup paperSize="9" scale="67" fitToHeight="2" orientation="portrait" r:id="rId1"/>
  <colBreaks count="1" manualBreakCount="1">
    <brk id="10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ГОРОД_РАСЧЕТ % 2024-2026</vt:lpstr>
      <vt:lpstr>'ГОРОД_РАСЧЕТ % 2024-2026'!Заголовки_для_печати</vt:lpstr>
      <vt:lpstr>'ГОРОД_РАСЧЕТ % 2024-2026'!Область_печати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cp:lastModifiedBy>PRO</cp:lastModifiedBy>
  <cp:lastPrinted>2022-11-18T12:11:29Z</cp:lastPrinted>
  <dcterms:created xsi:type="dcterms:W3CDTF">2014-11-11T08:15:35Z</dcterms:created>
  <dcterms:modified xsi:type="dcterms:W3CDTF">2023-10-23T08:53:07Z</dcterms:modified>
</cp:coreProperties>
</file>